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TS CEGAIP\PET 2026\5. 84 XIV\"/>
    </mc:Choice>
  </mc:AlternateContent>
  <xr:revisionPtr revIDLastSave="0" documentId="13_ncr:1_{A21B13C5-4109-465D-8BD1-B31A519992AB}" xr6:coauthVersionLast="47" xr6:coauthVersionMax="47" xr10:uidLastSave="{00000000-0000-0000-0000-000000000000}"/>
  <bookViews>
    <workbookView xWindow="-28920" yWindow="-120" windowWidth="29040" windowHeight="15720" tabRatio="83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28">[1]Hidden_2!$A$1:$A$2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8" i="1" l="1"/>
  <c r="AF18" i="1"/>
  <c r="A14" i="7" s="1"/>
  <c r="Q18" i="1"/>
  <c r="X18" i="1"/>
  <c r="B14" i="6"/>
  <c r="C14" i="6"/>
  <c r="C5" i="6"/>
  <c r="C6" i="6"/>
  <c r="C7" i="6"/>
  <c r="C8" i="6"/>
  <c r="C9" i="6"/>
  <c r="C10" i="6"/>
  <c r="C11" i="6"/>
  <c r="C12" i="6"/>
  <c r="C13" i="6"/>
  <c r="C4" i="6"/>
  <c r="B5" i="6"/>
  <c r="B6" i="6"/>
  <c r="B7" i="6"/>
  <c r="B8" i="6"/>
  <c r="B9" i="6"/>
  <c r="B10" i="6"/>
  <c r="B11" i="6"/>
  <c r="B12" i="6"/>
  <c r="B13" i="6"/>
  <c r="B4" i="6"/>
  <c r="D14" i="6"/>
  <c r="AB17" i="1"/>
  <c r="Q17" i="1"/>
  <c r="D13" i="6" s="1"/>
  <c r="X17" i="1"/>
  <c r="AF17" i="1"/>
  <c r="A13" i="7" s="1"/>
  <c r="AF8" i="1"/>
  <c r="A4" i="7" s="1"/>
  <c r="AF9" i="1"/>
  <c r="AF10" i="1"/>
  <c r="AF11" i="1"/>
  <c r="AF12" i="1"/>
  <c r="AF13" i="1"/>
  <c r="AF14" i="1"/>
  <c r="AF15" i="1"/>
  <c r="AF16" i="1"/>
  <c r="A12" i="7" s="1"/>
  <c r="A13" i="6"/>
  <c r="A14" i="6"/>
  <c r="X16" i="1"/>
  <c r="Q15" i="1"/>
  <c r="D11" i="6" s="1"/>
  <c r="Q14" i="1"/>
  <c r="Q13" i="1"/>
  <c r="X14" i="1"/>
  <c r="X15" i="1"/>
  <c r="X13" i="1"/>
  <c r="AB12" i="1"/>
  <c r="Q12" i="1"/>
  <c r="D8" i="6" s="1"/>
  <c r="X12" i="1"/>
  <c r="X11" i="1"/>
  <c r="AB11" i="1"/>
  <c r="Q11" i="1" s="1"/>
  <c r="AC11" i="1"/>
  <c r="AB10" i="1"/>
  <c r="D6" i="6"/>
  <c r="X10" i="1"/>
  <c r="X9" i="1"/>
  <c r="AB8" i="1"/>
  <c r="X8" i="1"/>
  <c r="Q8" i="1"/>
  <c r="D12" i="6"/>
  <c r="D5" i="6"/>
  <c r="D10" i="6" l="1"/>
  <c r="D7" i="6"/>
  <c r="D9" i="6"/>
  <c r="A5" i="6" l="1"/>
  <c r="A6" i="6"/>
  <c r="A5" i="7"/>
  <c r="A6" i="7"/>
  <c r="A7" i="7"/>
  <c r="A8" i="7"/>
  <c r="A9" i="7"/>
  <c r="A10" i="7"/>
  <c r="A11" i="7"/>
  <c r="A4" i="6"/>
  <c r="D4" i="6" l="1"/>
  <c r="A7" i="6" l="1"/>
  <c r="A8" i="6" l="1"/>
  <c r="A9" i="6" l="1"/>
  <c r="A11" i="6" l="1"/>
  <c r="A10" i="6"/>
  <c r="A12" i="6" l="1"/>
</calcChain>
</file>

<file path=xl/sharedStrings.xml><?xml version="1.0" encoding="utf-8"?>
<sst xmlns="http://schemas.openxmlformats.org/spreadsheetml/2006/main" count="389" uniqueCount="218">
  <si>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</si>
  <si>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</si>
  <si>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</si>
  <si>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</si>
  <si>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</si>
  <si>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</si>
  <si>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</si>
  <si>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</si>
  <si>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</si>
  <si>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</si>
  <si>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</si>
  <si>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</si>
  <si>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</si>
  <si>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</si>
  <si>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</si>
  <si>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</si>
  <si>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</si>
  <si>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</si>
  <si>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</si>
  <si>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</si>
  <si>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</si>
  <si>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</si>
  <si>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</si>
  <si>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</si>
  <si>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</si>
  <si>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</si>
  <si>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</si>
  <si>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</si>
  <si>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</si>
  <si>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</si>
  <si>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</si>
  <si>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</si>
  <si>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</si>
  <si>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</si>
  <si>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</si>
  <si>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</si>
  <si>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</si>
  <si>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</si>
  <si>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</si>
  <si>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</si>
  <si>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</si>
  <si>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</si>
  <si>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</si>
  <si>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</si>
  <si>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</si>
  <si>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</si>
  <si>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</si>
  <si>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</si>
  <si>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</si>
  <si>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</si>
  <si>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</si>
  <si>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</si>
  <si>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</si>
  <si>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</si>
  <si>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</si>
  <si>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</si>
  <si>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</si>
  <si>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</si>
  <si>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</si>
  <si>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</si>
  <si>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</si>
  <si>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</si>
  <si>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</si>
  <si>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</si>
  <si>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</si>
  <si>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</si>
  <si>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</si>
  <si>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</si>
  <si>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</si>
  <si>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</si>
  <si>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</si>
  <si>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</si>
  <si>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</si>
  <si>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</si>
  <si>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</si>
  <si>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</si>
  <si>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</si>
  <si>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</si>
  <si>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</si>
  <si>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</si>
  <si>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</si>
  <si>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</si>
  <si>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</si>
  <si>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</si>
  <si>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</si>
  <si>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</si>
  <si>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</si>
  <si>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</si>
  <si>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</si>
  <si>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</si>
  <si>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</si>
  <si>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</si>
  <si>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</si>
  <si>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</si>
  <si>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</si>
  <si>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</si>
  <si>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</si>
  <si>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</si>
  <si>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</si>
  <si>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</si>
  <si>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</si>
  <si>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</si>
  <si>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</si>
  <si>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</si>
  <si>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</si>
  <si>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</si>
  <si>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</si>
  <si>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</si>
  <si>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</si>
  <si>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</si>
  <si>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</si>
  <si>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</si>
  <si>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</si>
  <si>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</si>
  <si>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</si>
  <si>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México</t>
  </si>
  <si>
    <t>Tesorería Municipal</t>
  </si>
  <si>
    <t>Hipervínculo a las facturas o comprobantes 
Tabla_549576</t>
  </si>
  <si>
    <t>San Luis Potosí</t>
  </si>
  <si>
    <t>http://www.cegaipslp.org.mx/HV2025.nsf/nombre_de_la_vista/5039531BC3E5BA9806258D57006296EB/$File/GACETA++168+BASES+NORMATIVAS+24-27.pdf</t>
  </si>
  <si>
    <t>Toda vez que se ha dado  cumplimiento a los artículos 5, 6, 7, 11 fracciones I, II, VI, IX, XI y 13 fracciones I, II y III de la Ley General de Archivos; las versiones públicas de los archivos que corresponden a los meses de diciembre 2025 y enero 2026 estará disponibles para consulta en el mes de febrero 2026; lo anterior, derivado de la carga de trabajo generada por el cierre contable del ejercicio fiscal 2025. El importe de gastos no erogado, se observa en el hipervínculo de la Tabla 549576 en el recibo de entero (comprobante de la devolución y reembolsos del dinero al H. Ayuntamiento). El importe total erogado representa la cantidad ejercida por parte del funcionario, en la tabla 549575 se proporciona la cantidad total considerando titular del gasto y acompañantes</t>
  </si>
  <si>
    <t>DIRECTOR 'A'</t>
  </si>
  <si>
    <t>OFICINA  COMUNICACION SOCIAL</t>
  </si>
  <si>
    <t>EDUARDO</t>
  </si>
  <si>
    <t>MARCELEÑO</t>
  </si>
  <si>
    <t>ALONSO</t>
  </si>
  <si>
    <t>Foro "Alcaldes hablando con Alcaldes"</t>
  </si>
  <si>
    <t>CDMX</t>
  </si>
  <si>
    <t>Alcaldía Miguel Hidalgo</t>
  </si>
  <si>
    <t>VICTOR MANUEL</t>
  </si>
  <si>
    <t>GARCIA</t>
  </si>
  <si>
    <t>ECHEVERRIA</t>
  </si>
  <si>
    <t>Servicios profesionales por honorarios asimilados a salarios</t>
  </si>
  <si>
    <t>FITUR 2026</t>
  </si>
  <si>
    <t>España</t>
  </si>
  <si>
    <t>Madrid</t>
  </si>
  <si>
    <t>DIRECTORA 'A'</t>
  </si>
  <si>
    <t>DIRECCION DE TURISMO</t>
  </si>
  <si>
    <t>CLAUDIA LORENA</t>
  </si>
  <si>
    <t>PERALTA</t>
  </si>
  <si>
    <t>ANTIGA</t>
  </si>
  <si>
    <t>Asamblea General de la Asociación Nacional de Ciudades Mexicanas de Patrimonio Mundial A.C.</t>
  </si>
  <si>
    <t>Querétaro</t>
  </si>
  <si>
    <t>Convenio de San Luis Potosí y Guadalajara con motivo del Mundial 2026</t>
  </si>
  <si>
    <t>Jalisco</t>
  </si>
  <si>
    <t>Guadalajara</t>
  </si>
  <si>
    <t>LOPEZ</t>
  </si>
  <si>
    <t>Guerrero</t>
  </si>
  <si>
    <t>Acapulco</t>
  </si>
  <si>
    <t>COORDINADORA ESPECIALIZADA 'D'</t>
  </si>
  <si>
    <t>COORDINADOR ESPECIALIZADO 'D'</t>
  </si>
  <si>
    <t>COORDINACION PSICOLOGIA Y PREVENCION</t>
  </si>
  <si>
    <t>MARISOL</t>
  </si>
  <si>
    <t>MARTINEZ</t>
  </si>
  <si>
    <t>TOVAR</t>
  </si>
  <si>
    <t>Programa "Almas en Libertad, con el DIF de la Capital" edición 2026</t>
  </si>
  <si>
    <t>Puerto Vallarta</t>
  </si>
  <si>
    <t>ASESORA 'B'</t>
  </si>
  <si>
    <t>ASESOR 'B'</t>
  </si>
  <si>
    <t>DIRECCION DE CULTURA</t>
  </si>
  <si>
    <t>LUCIA</t>
  </si>
  <si>
    <t>DIAZ DE LEON</t>
  </si>
  <si>
    <t>OROPEZA</t>
  </si>
  <si>
    <t>Asistir a la "Conferencia Anual de Ciudades de la Literatura de la UNESCO"</t>
  </si>
  <si>
    <t>Estonia</t>
  </si>
  <si>
    <t>Tartu</t>
  </si>
  <si>
    <t>OFICINA DE TESORERIA MUNICIPAL</t>
  </si>
  <si>
    <t>JAIME GABRIEL</t>
  </si>
  <si>
    <t>HERNANDEZ</t>
  </si>
  <si>
    <t>SEGOVIA</t>
  </si>
  <si>
    <t>Reunión de trabajo en la Auditoría Superior de la Federación</t>
  </si>
  <si>
    <t>Alcaldía Tlalpan</t>
  </si>
  <si>
    <t>DIRECCION DE DEPORTE</t>
  </si>
  <si>
    <t>LUIS FERNANDO</t>
  </si>
  <si>
    <t>MOLINA</t>
  </si>
  <si>
    <t>Firma del convenio de colaboración con motivo de las actividades del Mundial 2026</t>
  </si>
  <si>
    <t>JEFA DE DEPARTAMENTO 'C'</t>
  </si>
  <si>
    <t>JEFE DE DEPARTAMENTO 'C'</t>
  </si>
  <si>
    <t>DIR. DE AGUA POTABLE, ALCANTARILLADO Y SANEAMIENTO</t>
  </si>
  <si>
    <t>MARIA GUADALUPE</t>
  </si>
  <si>
    <t>URBINA</t>
  </si>
  <si>
    <t>ACEVEDO</t>
  </si>
  <si>
    <t>Reunión de actividades de Cultura del Agua por parte de la Comisión Estatal del Agua</t>
  </si>
  <si>
    <t>Rioverde</t>
  </si>
  <si>
    <t>Toda vez que se ha dado  cumplimiento a los artículos 5, 6, 7, 11 fracciones I, II, VI, IX, XI y 13 fracciones I, II y III de la Ley General de Archivos; las versiones públicas de los archivos que corresponden a los meses de diciembre 2025 y enero 2026 es</t>
  </si>
  <si>
    <t>FATIMA SUSETT</t>
  </si>
  <si>
    <t>RIVERA</t>
  </si>
  <si>
    <t xml:space="preserve">Asistencia al Tianguis Turístico </t>
  </si>
  <si>
    <t>http://www.cegaipslp.org.mx/HV2026.nsf/nombre_de_la_vista/CFD273835E3A620306258E4B0072B515/$File/M-14+06+EMA+INFORME.pdf</t>
  </si>
  <si>
    <t>http://www.cegaipslp.org.mx/HV2026.nsf/nombre_de_la_vista/98029AC2FCEA17B806258E4B0072E100/$File/M-14+06+EMA+FACTURAS_compressed.pdf</t>
  </si>
  <si>
    <t>http://www.cegaipslp.org.mx/HV2026.nsf/nombre_de_la_vista/74E318ACC8F3EB0306258E4B0072F496/$File/M-52+06+VMGE+INFORME.pdf</t>
  </si>
  <si>
    <t>http://www.cegaipslp.org.mx/HV2026.nsf/nombre_de_la_vista/FCC84DF7C38E7F7406258E4B0073144E/$File/M-52+06+VMGE+FACTURAS_compressed.pdf</t>
  </si>
  <si>
    <t>http://www.cegaipslp.org.mx/HV2026.nsf/nombre_de_la_vista/7EECD0881A9843D606258E4B00737893/$File/M-54+06+CLPA+INFORME.pdf</t>
  </si>
  <si>
    <t>http://www.cegaipslp.org.mx/HV2026.nsf/nombre_de_la_vista/FD72BCE31D6659D706258E4B0073989A/$File/M-54+06+CLPA+FACTURAS_compressed.pdf</t>
  </si>
  <si>
    <t>http://www.cegaipslp.org.mx/HV2026.nsf/nombre_de_la_vista/5C4231FD7EBF7E6C06258E4B0073BAAD/$File/M-59+06+CLPA+FACTURAS_compressed.pdf</t>
  </si>
  <si>
    <t>http://www.cegaipslp.org.mx/HV2026.nsf/nombre_de_la_vista/02D815D935FE92A506258E4B0075C4F0/$File/M-93+06+MMT+FACTURAS_compressed.pdf</t>
  </si>
  <si>
    <t>http://www.cegaipslp.org.mx/HV2026.nsf/nombre_de_la_vista/5CD89B0CD3509F2106258E4B0075DC6D/$File/M-95+06+LDLO+FACTURAS_compressed.pdf</t>
  </si>
  <si>
    <t>http://www.cegaipslp.org.mx/HV2026.nsf/nombre_de_la_vista/D11A02E569953CA606258E4B00760D60/$File/M-102+06+LFAM+FACTURAS_compressed.pdf</t>
  </si>
  <si>
    <t>http://www.cegaipslp.org.mx/HV2026.nsf/nombre_de_la_vista/F551B7F068B30FBD06258E4B007621D2/$File/M-103+06+JGHS+FACTURAS_compressed.pdf</t>
  </si>
  <si>
    <t>http://www.cegaipslp.org.mx/HV2026.nsf/nombre_de_la_vista/A6B45E9563A1E31106258E4B00769F25/$File/M-27+02_COMPROBANTES.pdf</t>
  </si>
  <si>
    <t>http://www.cegaipslp.org.mx/HV2026.nsf/nombre_de_la_vista/85AA641A95160D1506258E4B0076B4D8/$File/M-116+05+FSRL+FACTURAS.pdf</t>
  </si>
  <si>
    <t>http://www.cegaipslp.org.mx/HV2026.nsf/nombre_de_la_vista/A0B5FAE9304200CD06258E4B007743B1/$File/M-59+06+CLPA+INFORME.pdf</t>
  </si>
  <si>
    <t>http://www.cegaipslp.org.mx/HV2026.nsf/nombre_de_la_vista/F8BF04B680E3455706258E4B00776A2D/$File/M-93+06+MMT+INFORME.pdf</t>
  </si>
  <si>
    <t>http://www.cegaipslp.org.mx/HV2026.nsf/nombre_de_la_vista/CA2CEEE4038CB41B06258E4B00777F9E/$File/M-95+06+LDLO+INFORME.pdf</t>
  </si>
  <si>
    <t>http://www.cegaipslp.org.mx/HV2026.nsf/nombre_de_la_vista/283BA9C28B41DCF206258E4B00779152/$File/M-102+06+LFAM+INFORME.pdf</t>
  </si>
  <si>
    <t>http://www.cegaipslp.org.mx/HV2026.nsf/nombre_de_la_vista/89732F6CF921636706258E4B00779EAB/$File/M-103+06+JGHS+INFORME.pdf</t>
  </si>
  <si>
    <t>http://www.cegaipslp.org.mx/HV2026.nsf/nombre_de_la_vista/4ACE4DF8956AA41906258E4B0077BC50/$File/M-27+02_compressed.pdf</t>
  </si>
  <si>
    <t>http://www.cegaipslp.org.mx/HV2026.nsf/nombre_de_la_vista/3D7B7634D9F3133706258E4B0077D061/$File/M-116+05+FSRL+INFORME.pdf</t>
  </si>
  <si>
    <t>Funcionaria(o)</t>
  </si>
  <si>
    <t>DIRECTOR 'B'</t>
  </si>
  <si>
    <t>DIRECCION DE LA UNIDAD DE GESTION DEL CENTRO HISTORICO</t>
  </si>
  <si>
    <t>JOSE DE JESUS</t>
  </si>
  <si>
    <t>BECERRA</t>
  </si>
  <si>
    <t>RODRIGUEZ</t>
  </si>
  <si>
    <t>Asistencia a la Asamblea Ciudades Mexicanas Patrimonio Mundial A.C.</t>
  </si>
  <si>
    <t>San Juan del Rio</t>
  </si>
  <si>
    <t>http://www.cegaipslp.org.mx/HV2026.nsf/nombre_de_la_vista/BC66617704C7EA0D06258E4B007884E7/$File/M-01-07-INFORME.pdf</t>
  </si>
  <si>
    <t>http://www.cegaipslp.org.mx/HV2026.nsf/nombre_de_la_vista/A52B7C333196761E06258E4B00789DBC/$File/M-01-07-FACTURAS.pdf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</si>
</sst>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43" fontId="6" fillId="0" borderId="0" applyFont="0" applyFill="0" applyBorder="0" applyAlignment="0" applyProtection="0"/>
    <xf numFmtId="0" fontId="7" fillId="0" borderId="0" applyNumberFormat="0" applyFill="0" applyBorder="0" applyAlignment="0" applyProtection="0"/>
    <xf numFmtId="0" fontId="6" fillId="3" borderId="0"/>
    <xf numFmtId="0" fontId="7" fillId="3" borderId="0" applyNumberFormat="0" applyFill="0" applyBorder="0" applyAlignment="0" applyProtection="0"/>
    <xf numFmtId="0" fontId="6" fillId="3" borderId="0"/>
    <xf numFmtId="0" fontId="6" fillId="3" borderId="0"/>
    <xf numFmtId="0" fontId="3" fillId="3" borderId="0"/>
    <xf numFmtId="0" fontId="6" fillId="3" borderId="0"/>
    <xf numFmtId="0" fontId="6" fillId="3" borderId="0"/>
    <xf numFmtId="0" fontId="6" fillId="3" borderId="0"/>
    <xf numFmtId="0" fontId="3" fillId="3" borderId="0"/>
    <xf numFmtId="0" fontId="6" fillId="3" borderId="0"/>
    <xf numFmtId="0" fontId="6" fillId="3" borderId="0"/>
    <xf numFmtId="43" fontId="6" fillId="3" borderId="0" applyFont="0" applyFill="0" applyBorder="0" applyAlignment="0" applyProtection="0"/>
    <xf numFmtId="0" fontId="2" fillId="3" borderId="0"/>
    <xf numFmtId="0" fontId="2" fillId="3" borderId="0"/>
    <xf numFmtId="0" fontId="6" fillId="3" borderId="0"/>
    <xf numFmtId="43" fontId="6" fillId="3" borderId="0" applyFont="0" applyFill="0" applyBorder="0" applyAlignment="0" applyProtection="0"/>
    <xf numFmtId="0" fontId="1" fillId="3" borderId="0"/>
    <xf numFmtId="0" fontId="1" fillId="3" borderId="0"/>
    <xf numFmtId="0" fontId="6" fillId="3" borderId="0"/>
  </cellStyleXfs>
  <cellXfs count="24">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0" fillId="0" borderId="0" xfId="0" applyAlignment="1">
      <alignment wrapText="1"/>
    </xf>
    <xf numFmtId="43" fontId="0" fillId="0" borderId="0" xfId="1" applyFont="1"/>
    <xf numFmtId="2" fontId="0" fillId="0" borderId="0" xfId="0" applyNumberFormat="1"/>
    <xf numFmtId="0" fontId="7" fillId="0" borderId="0" xfId="2" applyAlignment="1"/>
    <xf numFmtId="2" fontId="0" fillId="0" borderId="0" xfId="1" applyNumberFormat="1" applyFont="1" applyFill="1" applyAlignment="1"/>
    <xf numFmtId="0" fontId="0" fillId="0" borderId="0" xfId="3" applyFont="1" applyFill="1"/>
    <xf numFmtId="0" fontId="7" fillId="0" borderId="0" xfId="2" applyAlignment="1">
      <alignment wrapText="1"/>
    </xf>
    <xf numFmtId="43" fontId="0" fillId="0" borderId="0" xfId="0" applyNumberFormat="1"/>
    <xf numFmtId="2" fontId="0" fillId="0" borderId="0" xfId="1" applyNumberFormat="1" applyFont="1"/>
    <xf numFmtId="14" fontId="0" fillId="0" borderId="0" xfId="0" applyNumberFormat="1"/>
    <xf numFmtId="0" fontId="7" fillId="0" borderId="0" xfId="2" applyFill="1" applyAlignment="1"/>
    <xf numFmtId="43" fontId="5" fillId="4" borderId="1" xfId="1" applyFont="1" applyFill="1" applyBorder="1" applyAlignment="1">
      <alignment horizontal="center" wrapText="1"/>
    </xf>
    <xf numFmtId="4" fontId="0" fillId="0" borderId="0" xfId="1" applyNumberFormat="1" applyFont="1" applyFill="1" applyAlignment="1"/>
    <xf numFmtId="4" fontId="0" fillId="3" borderId="0" xfId="1" applyNumberFormat="1" applyFont="1" applyFill="1" applyAlignment="1"/>
    <xf numFmtId="4" fontId="0" fillId="0" borderId="0" xfId="1" applyNumberFormat="1" applyFont="1"/>
    <xf numFmtId="4" fontId="0" fillId="0" borderId="0" xfId="0" applyNumberFormat="1"/>
    <xf numFmtId="0" fontId="4" fillId="2" borderId="1" xfId="0" applyFont="1" applyFill="1" applyBorder="1" applyAlignment="1">
      <alignment horizontal="center" wrapText="1"/>
    </xf>
    <xf numFmtId="0" fontId="0" fillId="0" borderId="0" xfId="0"/>
    <xf numFmtId="0" fontId="5" fillId="4" borderId="1" xfId="0" applyFont="1" applyFill="1" applyBorder="1"/>
    <xf numFmtId="0" fontId="0" fillId="0" borderId="0" xfId="0" applyAlignment="1">
      <alignment horizontal="right"/>
    </xf>
    <xf numFmtId="0" fontId="7" fillId="0" borderId="0" xfId="2"/>
  </cellXfs>
  <cellStyles count="22">
    <cellStyle name="Hipervínculo" xfId="2" builtinId="8"/>
    <cellStyle name="Hipervínculo 2" xfId="4" xr:uid="{651A37BB-0FEF-4575-886F-564A9C7F9A54}"/>
    <cellStyle name="Millares" xfId="1" builtinId="3"/>
    <cellStyle name="Millares 2" xfId="14" xr:uid="{35A7D22C-28A5-4B2B-B8AF-D920C8251D73}"/>
    <cellStyle name="Millares 3" xfId="18" xr:uid="{358DCBA5-E145-4FF9-B0DD-7CFAC605B70A}"/>
    <cellStyle name="Normal" xfId="0" builtinId="0"/>
    <cellStyle name="Normal 10" xfId="17" xr:uid="{BA7EBBE7-60B7-468F-BF78-3712A03068BF}"/>
    <cellStyle name="Normal 11" xfId="21" xr:uid="{1CADC7A8-A0B5-4F48-9C27-45BEBB0A2DDC}"/>
    <cellStyle name="Normal 2" xfId="3" xr:uid="{3703BDCB-E58E-4DD2-B61A-7D1CE262C461}"/>
    <cellStyle name="Normal 2 2" xfId="11" xr:uid="{D00D986E-534B-4539-A263-7DD0B006F513}"/>
    <cellStyle name="Normal 2 2 2" xfId="16" xr:uid="{BA654BB4-9778-4E05-8A79-F74EB60F81A1}"/>
    <cellStyle name="Normal 2 2 3" xfId="20" xr:uid="{53B73CEB-8FEB-4AD4-AAFA-E46B31B15685}"/>
    <cellStyle name="Normal 2 3" xfId="7" xr:uid="{8160A3E7-1E29-4D66-82F0-BAF2DE5A5BB2}"/>
    <cellStyle name="Normal 2 3 2" xfId="15" xr:uid="{797E9344-B945-41CC-BD7E-FD0CAC1EA5F5}"/>
    <cellStyle name="Normal 2 3 3" xfId="19" xr:uid="{0EB3B475-C3D3-43B5-94F1-1D2FF4119B68}"/>
    <cellStyle name="Normal 3" xfId="6" xr:uid="{7C65D848-B5CD-4DDA-B4B6-9C3F7176183F}"/>
    <cellStyle name="Normal 4" xfId="8" xr:uid="{FBD1F111-2FD7-44B7-B656-86596D8A9B08}"/>
    <cellStyle name="Normal 5" xfId="9" xr:uid="{9A16497E-19C7-4CB7-B04D-E138F11AB39D}"/>
    <cellStyle name="Normal 6" xfId="10" xr:uid="{A4AE9375-91E8-42BA-B1F0-3C903BF36559}"/>
    <cellStyle name="Normal 7" xfId="5" xr:uid="{1682136D-81A9-4B38-B30D-3CC222CC545F}"/>
    <cellStyle name="Normal 8" xfId="12" xr:uid="{FA4101BA-990A-4446-AD52-EB2CC5125BBC}"/>
    <cellStyle name="Normal 9" xfId="13" xr:uid="{3ADA9D2A-1CD0-4AEE-95A4-800D19FDBD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T%202025/4.%2084%20XIV/LTAIPSLP84XVI%2008%202025.xlsx" TargetMode="External"/><Relationship Id="rId2" Type="http://schemas.openxmlformats.org/officeDocument/2006/relationships/externalLinkPath" Target="file:///H:\PETS%20CEGAIP\PET%202025\4.%2084%20XIV\LTAIPSLP84XVI%2008%202025.xlsx" TargetMode="External"/><Relationship Id="rId1" Type="http://schemas.openxmlformats.org/officeDocument/2006/relationships/externalLinkPath" Target="/PETS%20CEGAIP/PET%202025/4.%2084%20XIV/LTAIPSLP84XVI%2008%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s>
    <sheetDataSet>
      <sheetData sheetId="0"/>
      <sheetData sheetId="1"/>
      <sheetData sheetId="2">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C66617704C7EA0D06258E4B007884E7/$File/M-01-07-INFORM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4"/>
  <sheetViews>
    <sheetView tabSelected="1" topLeftCell="AA2" zoomScaleNormal="100" workbookViewId="0">
      <selection activeCell="A8" sqref="A8:AJ18"/>
    </sheetView>
  </sheetViews>
  <sheetFormatPr baseColWidth="10" defaultColWidth="8.7109375" defaultRowHeight="15" x14ac:dyDescent="0.25"/>
  <cols>
    <col min="1" max="1" width="8" bestFit="1" customWidth="1"/>
    <col min="2" max="3" width="13.85546875" customWidth="1"/>
    <col min="4" max="4" width="26.5703125" customWidth="1"/>
    <col min="5" max="5" width="8" customWidth="1"/>
    <col min="6" max="6" width="17" customWidth="1"/>
    <col min="7" max="7" width="13.42578125" customWidth="1"/>
    <col min="8" max="8" width="31.140625" customWidth="1"/>
    <col min="9" max="9" width="26.140625" bestFit="1" customWidth="1"/>
    <col min="10" max="10" width="10.85546875" customWidth="1"/>
    <col min="11" max="11" width="11.140625" customWidth="1"/>
    <col min="12" max="12" width="8.42578125" customWidth="1"/>
    <col min="13" max="13" width="8.85546875" customWidth="1"/>
    <col min="14" max="14" width="37.85546875" customWidth="1"/>
    <col min="15" max="15" width="13.5703125" customWidth="1"/>
    <col min="16" max="16" width="12.85546875" customWidth="1"/>
    <col min="17" max="17" width="12.85546875" style="5" customWidth="1"/>
    <col min="18" max="18" width="7.85546875" customWidth="1"/>
    <col min="19" max="19" width="15.5703125" customWidth="1"/>
    <col min="20" max="20" width="14.85546875" customWidth="1"/>
    <col min="21" max="21" width="12.7109375" customWidth="1"/>
    <col min="22" max="22" width="18.5703125" bestFit="1" customWidth="1"/>
    <col min="23" max="23" width="17.28515625" style="3" bestFit="1" customWidth="1"/>
    <col min="24" max="24" width="47" customWidth="1"/>
    <col min="25" max="26" width="12.28515625" customWidth="1"/>
    <col min="27" max="27" width="12.140625" customWidth="1"/>
    <col min="28" max="28" width="12" style="4" customWidth="1"/>
    <col min="29" max="29" width="14.140625" bestFit="1" customWidth="1"/>
    <col min="30" max="30" width="11.7109375" customWidth="1"/>
    <col min="31" max="31" width="40.140625" customWidth="1"/>
    <col min="32" max="32" width="12.5703125" customWidth="1"/>
    <col min="33" max="33" width="44.85546875" customWidth="1"/>
    <col min="34" max="34" width="21.42578125" customWidth="1"/>
    <col min="35" max="35" width="15.5703125" customWidth="1"/>
    <col min="36" max="36" width="78.42578125" customWidth="1"/>
    <col min="38" max="38" width="8.5703125" customWidth="1"/>
  </cols>
  <sheetData>
    <row r="1" spans="1:36" hidden="1" x14ac:dyDescent="0.25">
      <c r="A1" t="s">
        <v>0</v>
      </c>
    </row>
    <row r="2" spans="1:36" x14ac:dyDescent="0.25">
      <c r="A2" s="19" t="s">
        <v>1</v>
      </c>
      <c r="B2" s="20"/>
      <c r="C2" s="20"/>
      <c r="D2" s="19" t="s">
        <v>2</v>
      </c>
      <c r="E2" s="20"/>
      <c r="F2" s="20"/>
      <c r="G2" s="19" t="s">
        <v>3</v>
      </c>
      <c r="H2" s="20"/>
      <c r="I2" s="20"/>
    </row>
    <row r="3" spans="1:36" x14ac:dyDescent="0.25">
      <c r="A3" s="21" t="s">
        <v>4</v>
      </c>
      <c r="B3" s="20"/>
      <c r="C3" s="20"/>
      <c r="D3" s="21" t="s">
        <v>5</v>
      </c>
      <c r="E3" s="20"/>
      <c r="F3" s="20"/>
      <c r="G3" s="21" t="s">
        <v>6</v>
      </c>
      <c r="H3" s="20"/>
      <c r="I3" s="20"/>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s="5" t="s">
        <v>12</v>
      </c>
      <c r="R4" t="s">
        <v>7</v>
      </c>
      <c r="S4" t="s">
        <v>7</v>
      </c>
      <c r="T4" t="s">
        <v>7</v>
      </c>
      <c r="U4" t="s">
        <v>7</v>
      </c>
      <c r="V4" t="s">
        <v>7</v>
      </c>
      <c r="W4" s="3" t="s">
        <v>7</v>
      </c>
      <c r="X4" t="s">
        <v>10</v>
      </c>
      <c r="Y4" t="s">
        <v>8</v>
      </c>
      <c r="Z4" t="s">
        <v>8</v>
      </c>
      <c r="AA4" t="s">
        <v>13</v>
      </c>
      <c r="AB4" s="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s="5" t="s">
        <v>33</v>
      </c>
      <c r="R5" t="s">
        <v>34</v>
      </c>
      <c r="S5" t="s">
        <v>35</v>
      </c>
      <c r="T5" t="s">
        <v>36</v>
      </c>
      <c r="U5" t="s">
        <v>37</v>
      </c>
      <c r="V5" t="s">
        <v>38</v>
      </c>
      <c r="W5" s="3" t="s">
        <v>39</v>
      </c>
      <c r="X5" t="s">
        <v>40</v>
      </c>
      <c r="Y5" t="s">
        <v>41</v>
      </c>
      <c r="Z5" t="s">
        <v>42</v>
      </c>
      <c r="AA5" t="s">
        <v>43</v>
      </c>
      <c r="AB5" s="4" t="s">
        <v>44</v>
      </c>
      <c r="AC5" t="s">
        <v>45</v>
      </c>
      <c r="AD5" t="s">
        <v>46</v>
      </c>
      <c r="AE5" t="s">
        <v>47</v>
      </c>
      <c r="AF5" t="s">
        <v>48</v>
      </c>
      <c r="AG5" t="s">
        <v>49</v>
      </c>
      <c r="AH5" t="s">
        <v>50</v>
      </c>
      <c r="AI5" t="s">
        <v>51</v>
      </c>
      <c r="AJ5" t="s">
        <v>52</v>
      </c>
    </row>
    <row r="6" spans="1:36" x14ac:dyDescent="0.25">
      <c r="A6" s="19" t="s">
        <v>53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row>
    <row r="7" spans="1:36" s="3" customFormat="1" ht="99" customHeight="1"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14" t="s">
        <v>81</v>
      </c>
      <c r="AC7" s="2" t="s">
        <v>82</v>
      </c>
      <c r="AD7" s="2" t="s">
        <v>83</v>
      </c>
      <c r="AE7" s="2" t="s">
        <v>84</v>
      </c>
      <c r="AF7" s="2" t="s">
        <v>117</v>
      </c>
      <c r="AG7" s="2" t="s">
        <v>85</v>
      </c>
      <c r="AH7" s="2" t="s">
        <v>86</v>
      </c>
      <c r="AI7" s="2" t="s">
        <v>87</v>
      </c>
      <c r="AJ7" s="2" t="s">
        <v>88</v>
      </c>
    </row>
    <row r="8" spans="1:36" ht="60" x14ac:dyDescent="0.25">
      <c r="A8">
        <v>2026</v>
      </c>
      <c r="B8" s="12">
        <v>46204</v>
      </c>
      <c r="C8" s="12">
        <v>46234</v>
      </c>
      <c r="D8" t="s">
        <v>89</v>
      </c>
      <c r="E8">
        <v>4138</v>
      </c>
      <c r="F8" t="s">
        <v>121</v>
      </c>
      <c r="G8" t="s">
        <v>121</v>
      </c>
      <c r="H8" t="s">
        <v>122</v>
      </c>
      <c r="I8" t="s">
        <v>123</v>
      </c>
      <c r="J8" t="s">
        <v>124</v>
      </c>
      <c r="K8" t="s">
        <v>125</v>
      </c>
      <c r="L8" t="s">
        <v>100</v>
      </c>
      <c r="M8" t="s">
        <v>102</v>
      </c>
      <c r="N8" t="s">
        <v>126</v>
      </c>
      <c r="O8" t="s">
        <v>104</v>
      </c>
      <c r="P8">
        <v>0</v>
      </c>
      <c r="Q8" s="7">
        <f t="shared" ref="Q8" si="0">P8*AB8</f>
        <v>0</v>
      </c>
      <c r="R8" t="s">
        <v>115</v>
      </c>
      <c r="S8" t="s">
        <v>118</v>
      </c>
      <c r="T8" t="s">
        <v>118</v>
      </c>
      <c r="U8" t="s">
        <v>115</v>
      </c>
      <c r="V8" t="s">
        <v>127</v>
      </c>
      <c r="W8" s="3" t="s">
        <v>128</v>
      </c>
      <c r="X8" t="str">
        <f t="shared" ref="X8:X14" si="1">+N8</f>
        <v>Foro "Alcaldes hablando con Alcaldes"</v>
      </c>
      <c r="Y8" s="12">
        <v>46148</v>
      </c>
      <c r="Z8" s="12">
        <v>46149</v>
      </c>
      <c r="AA8">
        <v>1</v>
      </c>
      <c r="AB8" s="15">
        <f>540+4979.19</f>
        <v>5519.19</v>
      </c>
      <c r="AC8" s="16">
        <v>46.84</v>
      </c>
      <c r="AD8" s="12">
        <v>46183</v>
      </c>
      <c r="AE8" s="9" t="s">
        <v>188</v>
      </c>
      <c r="AF8">
        <f t="shared" ref="AF8:AF16" si="2">+AA8</f>
        <v>1</v>
      </c>
      <c r="AG8" s="13" t="s">
        <v>119</v>
      </c>
      <c r="AH8" s="12" t="s">
        <v>116</v>
      </c>
      <c r="AI8" s="12">
        <v>46240</v>
      </c>
      <c r="AJ8" s="8" t="s">
        <v>120</v>
      </c>
    </row>
    <row r="9" spans="1:36" ht="60" x14ac:dyDescent="0.25">
      <c r="A9">
        <v>2026</v>
      </c>
      <c r="B9" s="12">
        <v>46204</v>
      </c>
      <c r="C9" s="12">
        <v>46234</v>
      </c>
      <c r="D9" t="s">
        <v>99</v>
      </c>
      <c r="E9">
        <v>0</v>
      </c>
      <c r="F9" t="s">
        <v>132</v>
      </c>
      <c r="G9" t="s">
        <v>132</v>
      </c>
      <c r="H9" t="s">
        <v>132</v>
      </c>
      <c r="I9" t="s">
        <v>129</v>
      </c>
      <c r="J9" t="s">
        <v>130</v>
      </c>
      <c r="K9" t="s">
        <v>131</v>
      </c>
      <c r="L9" t="s">
        <v>100</v>
      </c>
      <c r="M9" t="s">
        <v>102</v>
      </c>
      <c r="N9" t="s">
        <v>133</v>
      </c>
      <c r="O9" t="s">
        <v>105</v>
      </c>
      <c r="P9">
        <v>0</v>
      </c>
      <c r="Q9" s="7">
        <v>0</v>
      </c>
      <c r="R9" t="s">
        <v>115</v>
      </c>
      <c r="S9" t="s">
        <v>118</v>
      </c>
      <c r="T9" t="s">
        <v>118</v>
      </c>
      <c r="U9" t="s">
        <v>134</v>
      </c>
      <c r="V9" t="s">
        <v>134</v>
      </c>
      <c r="W9" s="3" t="s">
        <v>135</v>
      </c>
      <c r="X9" t="str">
        <f t="shared" si="1"/>
        <v>FITUR 2026</v>
      </c>
      <c r="Y9" s="12">
        <v>46037</v>
      </c>
      <c r="Z9" s="12">
        <v>46048</v>
      </c>
      <c r="AA9">
        <v>2</v>
      </c>
      <c r="AB9" s="15">
        <v>53057.52</v>
      </c>
      <c r="AC9" s="15">
        <v>0</v>
      </c>
      <c r="AD9" s="12">
        <v>46197</v>
      </c>
      <c r="AE9" s="9" t="s">
        <v>190</v>
      </c>
      <c r="AF9">
        <f t="shared" si="2"/>
        <v>2</v>
      </c>
      <c r="AG9" s="13" t="s">
        <v>119</v>
      </c>
      <c r="AH9" s="12" t="s">
        <v>116</v>
      </c>
      <c r="AI9" s="12">
        <v>46240</v>
      </c>
      <c r="AJ9" s="8" t="s">
        <v>120</v>
      </c>
    </row>
    <row r="10" spans="1:36" ht="60" x14ac:dyDescent="0.25">
      <c r="A10">
        <v>2026</v>
      </c>
      <c r="B10" s="12">
        <v>46204</v>
      </c>
      <c r="C10" s="12">
        <v>46234</v>
      </c>
      <c r="D10" t="s">
        <v>89</v>
      </c>
      <c r="E10">
        <v>4138</v>
      </c>
      <c r="F10" t="s">
        <v>136</v>
      </c>
      <c r="G10" t="s">
        <v>121</v>
      </c>
      <c r="H10" t="s">
        <v>137</v>
      </c>
      <c r="I10" t="s">
        <v>138</v>
      </c>
      <c r="J10" t="s">
        <v>139</v>
      </c>
      <c r="K10" t="s">
        <v>140</v>
      </c>
      <c r="L10" t="s">
        <v>101</v>
      </c>
      <c r="M10" t="s">
        <v>102</v>
      </c>
      <c r="N10" t="s">
        <v>141</v>
      </c>
      <c r="O10" t="s">
        <v>104</v>
      </c>
      <c r="P10">
        <v>0</v>
      </c>
      <c r="Q10" s="7">
        <v>0</v>
      </c>
      <c r="R10" t="s">
        <v>115</v>
      </c>
      <c r="S10" t="s">
        <v>118</v>
      </c>
      <c r="T10" t="s">
        <v>118</v>
      </c>
      <c r="U10" t="s">
        <v>115</v>
      </c>
      <c r="V10" t="s">
        <v>142</v>
      </c>
      <c r="W10" s="3" t="s">
        <v>142</v>
      </c>
      <c r="X10" t="str">
        <f t="shared" si="1"/>
        <v>Asamblea General de la Asociación Nacional de Ciudades Mexicanas de Patrimonio Mundial A.C.</v>
      </c>
      <c r="Y10" s="12">
        <v>46185</v>
      </c>
      <c r="Z10" s="12">
        <v>46185</v>
      </c>
      <c r="AA10">
        <v>3</v>
      </c>
      <c r="AB10" s="15">
        <f>868.81+647.52+402.49+2872+1455+670+407.99</f>
        <v>7323.8099999999995</v>
      </c>
      <c r="AC10" s="15">
        <v>18676.189999999999</v>
      </c>
      <c r="AD10" s="12">
        <v>46197</v>
      </c>
      <c r="AE10" s="9" t="s">
        <v>192</v>
      </c>
      <c r="AF10">
        <f t="shared" si="2"/>
        <v>3</v>
      </c>
      <c r="AG10" s="13" t="s">
        <v>119</v>
      </c>
      <c r="AH10" s="12" t="s">
        <v>116</v>
      </c>
      <c r="AI10" s="12">
        <v>46240</v>
      </c>
      <c r="AJ10" s="8" t="s">
        <v>120</v>
      </c>
    </row>
    <row r="11" spans="1:36" ht="15" customHeight="1" x14ac:dyDescent="0.25">
      <c r="A11">
        <v>2026</v>
      </c>
      <c r="B11" s="12">
        <v>46204</v>
      </c>
      <c r="C11" s="12">
        <v>46234</v>
      </c>
      <c r="D11" t="s">
        <v>89</v>
      </c>
      <c r="E11">
        <v>4138</v>
      </c>
      <c r="F11" t="s">
        <v>136</v>
      </c>
      <c r="G11" t="s">
        <v>121</v>
      </c>
      <c r="H11" t="s">
        <v>137</v>
      </c>
      <c r="I11" t="s">
        <v>138</v>
      </c>
      <c r="J11" t="s">
        <v>139</v>
      </c>
      <c r="K11" t="s">
        <v>140</v>
      </c>
      <c r="L11" t="s">
        <v>101</v>
      </c>
      <c r="M11" t="s">
        <v>102</v>
      </c>
      <c r="N11" t="s">
        <v>143</v>
      </c>
      <c r="O11" t="s">
        <v>104</v>
      </c>
      <c r="P11">
        <v>1</v>
      </c>
      <c r="Q11" s="7">
        <f>P11*AB11</f>
        <v>5857.4949999999999</v>
      </c>
      <c r="R11" t="s">
        <v>115</v>
      </c>
      <c r="S11" t="s">
        <v>118</v>
      </c>
      <c r="T11" t="s">
        <v>118</v>
      </c>
      <c r="U11" t="s">
        <v>115</v>
      </c>
      <c r="V11" t="s">
        <v>144</v>
      </c>
      <c r="W11" s="3" t="s">
        <v>145</v>
      </c>
      <c r="X11" t="str">
        <f t="shared" si="1"/>
        <v>Convenio de San Luis Potosí y Guadalajara con motivo del Mundial 2026</v>
      </c>
      <c r="Y11" s="12">
        <v>46157</v>
      </c>
      <c r="Z11" s="12">
        <v>46158</v>
      </c>
      <c r="AA11">
        <v>4</v>
      </c>
      <c r="AB11" s="15">
        <f>(1540+177.29+144.81+764.96+802.63+698.3+800+6171+256+185+175)/2</f>
        <v>5857.4949999999999</v>
      </c>
      <c r="AC11" s="15">
        <f>29.6+5278.61</f>
        <v>5308.21</v>
      </c>
      <c r="AD11" s="12">
        <v>46189</v>
      </c>
      <c r="AE11" s="9" t="s">
        <v>201</v>
      </c>
      <c r="AF11">
        <f t="shared" si="2"/>
        <v>4</v>
      </c>
      <c r="AG11" s="13" t="s">
        <v>119</v>
      </c>
      <c r="AH11" s="12" t="s">
        <v>116</v>
      </c>
      <c r="AI11" s="12">
        <v>46240</v>
      </c>
      <c r="AJ11" s="8" t="s">
        <v>120</v>
      </c>
    </row>
    <row r="12" spans="1:36" ht="60" x14ac:dyDescent="0.25">
      <c r="A12">
        <v>2026</v>
      </c>
      <c r="B12" s="12">
        <v>46204</v>
      </c>
      <c r="C12" s="12">
        <v>46234</v>
      </c>
      <c r="D12" t="s">
        <v>91</v>
      </c>
      <c r="E12">
        <v>4123</v>
      </c>
      <c r="F12" t="s">
        <v>149</v>
      </c>
      <c r="G12" t="s">
        <v>150</v>
      </c>
      <c r="H12" t="s">
        <v>151</v>
      </c>
      <c r="I12" t="s">
        <v>152</v>
      </c>
      <c r="J12" t="s">
        <v>153</v>
      </c>
      <c r="K12" t="s">
        <v>154</v>
      </c>
      <c r="L12" t="s">
        <v>101</v>
      </c>
      <c r="M12" t="s">
        <v>102</v>
      </c>
      <c r="N12" t="s">
        <v>155</v>
      </c>
      <c r="O12" t="s">
        <v>104</v>
      </c>
      <c r="P12">
        <v>3</v>
      </c>
      <c r="Q12" s="7">
        <f>P12*AB12</f>
        <v>5182.0349999999999</v>
      </c>
      <c r="R12" t="s">
        <v>115</v>
      </c>
      <c r="S12" t="s">
        <v>118</v>
      </c>
      <c r="T12" t="s">
        <v>118</v>
      </c>
      <c r="U12" t="s">
        <v>115</v>
      </c>
      <c r="V12" t="s">
        <v>144</v>
      </c>
      <c r="W12" s="3" t="s">
        <v>156</v>
      </c>
      <c r="X12" t="str">
        <f t="shared" si="1"/>
        <v>Programa "Almas en Libertad, con el DIF de la Capital" edición 2026</v>
      </c>
      <c r="Y12" s="12">
        <v>46161</v>
      </c>
      <c r="Z12" s="12">
        <v>46164</v>
      </c>
      <c r="AA12">
        <v>5</v>
      </c>
      <c r="AB12" s="15">
        <f>(594+522+441+270+117+111+45+101+280+1305.78+1024+343+58.5+777+470+450.1)/4</f>
        <v>1727.345</v>
      </c>
      <c r="AC12" s="15">
        <v>5929.35</v>
      </c>
      <c r="AD12" s="12">
        <v>46190</v>
      </c>
      <c r="AE12" s="9" t="s">
        <v>202</v>
      </c>
      <c r="AF12">
        <f t="shared" si="2"/>
        <v>5</v>
      </c>
      <c r="AG12" s="13" t="s">
        <v>119</v>
      </c>
      <c r="AH12" s="12" t="s">
        <v>116</v>
      </c>
      <c r="AI12" s="12">
        <v>46240</v>
      </c>
      <c r="AJ12" s="8" t="s">
        <v>120</v>
      </c>
    </row>
    <row r="13" spans="1:36" ht="60" x14ac:dyDescent="0.25">
      <c r="A13">
        <v>2026</v>
      </c>
      <c r="B13" s="12">
        <v>46204</v>
      </c>
      <c r="C13" s="12">
        <v>46234</v>
      </c>
      <c r="D13" t="s">
        <v>91</v>
      </c>
      <c r="E13">
        <v>4061</v>
      </c>
      <c r="F13" t="s">
        <v>157</v>
      </c>
      <c r="G13" t="s">
        <v>158</v>
      </c>
      <c r="H13" t="s">
        <v>159</v>
      </c>
      <c r="I13" t="s">
        <v>160</v>
      </c>
      <c r="J13" t="s">
        <v>161</v>
      </c>
      <c r="K13" t="s">
        <v>162</v>
      </c>
      <c r="L13" t="s">
        <v>101</v>
      </c>
      <c r="M13" t="s">
        <v>102</v>
      </c>
      <c r="N13" t="s">
        <v>163</v>
      </c>
      <c r="O13" t="s">
        <v>105</v>
      </c>
      <c r="P13">
        <v>0</v>
      </c>
      <c r="Q13" s="7">
        <f t="shared" ref="Q13:Q15" si="3">P13*AB13</f>
        <v>0</v>
      </c>
      <c r="R13" t="s">
        <v>115</v>
      </c>
      <c r="S13" t="s">
        <v>118</v>
      </c>
      <c r="T13" t="s">
        <v>118</v>
      </c>
      <c r="U13" t="s">
        <v>164</v>
      </c>
      <c r="V13" t="s">
        <v>164</v>
      </c>
      <c r="W13" s="3" t="s">
        <v>165</v>
      </c>
      <c r="X13" t="str">
        <f t="shared" si="1"/>
        <v>Asistir a la "Conferencia Anual de Ciudades de la Literatura de la UNESCO"</v>
      </c>
      <c r="Y13" s="12">
        <v>46151</v>
      </c>
      <c r="Z13" s="12">
        <v>46157</v>
      </c>
      <c r="AA13">
        <v>6</v>
      </c>
      <c r="AB13" s="15">
        <v>90500</v>
      </c>
      <c r="AC13" s="15">
        <v>0</v>
      </c>
      <c r="AD13" s="12">
        <v>46174</v>
      </c>
      <c r="AE13" s="9" t="s">
        <v>203</v>
      </c>
      <c r="AF13">
        <f t="shared" si="2"/>
        <v>6</v>
      </c>
      <c r="AG13" s="13" t="s">
        <v>119</v>
      </c>
      <c r="AH13" s="12" t="s">
        <v>116</v>
      </c>
      <c r="AI13" s="12">
        <v>46240</v>
      </c>
      <c r="AJ13" s="8" t="s">
        <v>120</v>
      </c>
    </row>
    <row r="14" spans="1:36" ht="60" x14ac:dyDescent="0.25">
      <c r="A14">
        <v>2026</v>
      </c>
      <c r="B14" s="12">
        <v>46204</v>
      </c>
      <c r="C14" s="12">
        <v>46234</v>
      </c>
      <c r="D14" t="s">
        <v>89</v>
      </c>
      <c r="E14">
        <v>4138</v>
      </c>
      <c r="F14" t="s">
        <v>121</v>
      </c>
      <c r="G14" t="s">
        <v>121</v>
      </c>
      <c r="H14" t="s">
        <v>172</v>
      </c>
      <c r="I14" t="s">
        <v>173</v>
      </c>
      <c r="J14" t="s">
        <v>125</v>
      </c>
      <c r="K14" t="s">
        <v>174</v>
      </c>
      <c r="L14" t="s">
        <v>100</v>
      </c>
      <c r="M14" t="s">
        <v>102</v>
      </c>
      <c r="N14" t="s">
        <v>175</v>
      </c>
      <c r="O14" t="s">
        <v>104</v>
      </c>
      <c r="P14">
        <v>0</v>
      </c>
      <c r="Q14" s="7">
        <f t="shared" si="3"/>
        <v>0</v>
      </c>
      <c r="R14" t="s">
        <v>115</v>
      </c>
      <c r="S14" t="s">
        <v>118</v>
      </c>
      <c r="T14" t="s">
        <v>118</v>
      </c>
      <c r="U14" t="s">
        <v>144</v>
      </c>
      <c r="V14" t="s">
        <v>145</v>
      </c>
      <c r="W14" s="3" t="s">
        <v>145</v>
      </c>
      <c r="X14" t="str">
        <f t="shared" si="1"/>
        <v>Firma del convenio de colaboración con motivo de las actividades del Mundial 2026</v>
      </c>
      <c r="Y14" s="12">
        <v>46157</v>
      </c>
      <c r="Z14" s="12">
        <v>46158</v>
      </c>
      <c r="AA14">
        <v>7</v>
      </c>
      <c r="AB14" s="15">
        <v>11743.05</v>
      </c>
      <c r="AC14" s="15">
        <v>0</v>
      </c>
      <c r="AD14" s="12">
        <v>46190</v>
      </c>
      <c r="AE14" s="9" t="s">
        <v>204</v>
      </c>
      <c r="AF14">
        <f t="shared" si="2"/>
        <v>7</v>
      </c>
      <c r="AG14" s="13" t="s">
        <v>119</v>
      </c>
      <c r="AH14" s="12" t="s">
        <v>116</v>
      </c>
      <c r="AI14" s="12">
        <v>46240</v>
      </c>
      <c r="AJ14" s="8" t="s">
        <v>120</v>
      </c>
    </row>
    <row r="15" spans="1:36" ht="60" x14ac:dyDescent="0.25">
      <c r="A15">
        <v>2026</v>
      </c>
      <c r="B15" s="12">
        <v>46204</v>
      </c>
      <c r="C15" s="12">
        <v>46234</v>
      </c>
      <c r="D15" t="s">
        <v>90</v>
      </c>
      <c r="E15">
        <v>4138</v>
      </c>
      <c r="F15" t="s">
        <v>121</v>
      </c>
      <c r="G15" t="s">
        <v>121</v>
      </c>
      <c r="H15" t="s">
        <v>166</v>
      </c>
      <c r="I15" t="s">
        <v>167</v>
      </c>
      <c r="J15" t="s">
        <v>168</v>
      </c>
      <c r="K15" t="s">
        <v>169</v>
      </c>
      <c r="L15" t="s">
        <v>100</v>
      </c>
      <c r="M15" t="s">
        <v>102</v>
      </c>
      <c r="N15" t="s">
        <v>170</v>
      </c>
      <c r="O15" t="s">
        <v>104</v>
      </c>
      <c r="P15">
        <v>0</v>
      </c>
      <c r="Q15" s="7">
        <f t="shared" si="3"/>
        <v>0</v>
      </c>
      <c r="R15" t="s">
        <v>115</v>
      </c>
      <c r="S15" t="s">
        <v>118</v>
      </c>
      <c r="T15" t="s">
        <v>118</v>
      </c>
      <c r="U15" t="s">
        <v>115</v>
      </c>
      <c r="V15" t="s">
        <v>127</v>
      </c>
      <c r="W15" s="3" t="s">
        <v>171</v>
      </c>
      <c r="X15" t="str">
        <f t="shared" ref="X15:X16" si="4">+N15</f>
        <v>Reunión de trabajo en la Auditoría Superior de la Federación</v>
      </c>
      <c r="Y15" s="12">
        <v>46185</v>
      </c>
      <c r="Z15" s="12">
        <v>46185</v>
      </c>
      <c r="AA15">
        <v>8</v>
      </c>
      <c r="AB15" s="15">
        <v>9390.92</v>
      </c>
      <c r="AC15" s="15">
        <v>0</v>
      </c>
      <c r="AD15" s="12">
        <v>46202</v>
      </c>
      <c r="AE15" s="9" t="s">
        <v>205</v>
      </c>
      <c r="AF15">
        <f t="shared" si="2"/>
        <v>8</v>
      </c>
      <c r="AG15" s="13" t="s">
        <v>119</v>
      </c>
      <c r="AH15" s="12" t="s">
        <v>116</v>
      </c>
      <c r="AI15" s="12">
        <v>46240</v>
      </c>
      <c r="AJ15" s="8" t="s">
        <v>120</v>
      </c>
    </row>
    <row r="16" spans="1:36" ht="60" x14ac:dyDescent="0.25">
      <c r="A16">
        <v>2026</v>
      </c>
      <c r="B16" s="12">
        <v>46204</v>
      </c>
      <c r="C16" s="12">
        <v>46234</v>
      </c>
      <c r="D16" t="s">
        <v>90</v>
      </c>
      <c r="E16">
        <v>4119</v>
      </c>
      <c r="F16" t="s">
        <v>176</v>
      </c>
      <c r="G16" t="s">
        <v>177</v>
      </c>
      <c r="H16" t="s">
        <v>178</v>
      </c>
      <c r="I16" t="s">
        <v>179</v>
      </c>
      <c r="J16" t="s">
        <v>180</v>
      </c>
      <c r="K16" t="s">
        <v>181</v>
      </c>
      <c r="L16" t="s">
        <v>101</v>
      </c>
      <c r="M16" t="s">
        <v>102</v>
      </c>
      <c r="N16" t="s">
        <v>182</v>
      </c>
      <c r="O16" t="s">
        <v>104</v>
      </c>
      <c r="P16">
        <v>0</v>
      </c>
      <c r="Q16" s="7">
        <v>0</v>
      </c>
      <c r="R16" t="s">
        <v>115</v>
      </c>
      <c r="S16" t="s">
        <v>118</v>
      </c>
      <c r="T16" t="s">
        <v>118</v>
      </c>
      <c r="U16" t="s">
        <v>115</v>
      </c>
      <c r="V16" t="s">
        <v>118</v>
      </c>
      <c r="W16" s="3" t="s">
        <v>183</v>
      </c>
      <c r="X16" t="str">
        <f t="shared" si="4"/>
        <v>Reunión de actividades de Cultura del Agua por parte de la Comisión Estatal del Agua</v>
      </c>
      <c r="Y16" s="12">
        <v>46051</v>
      </c>
      <c r="Z16" s="12">
        <v>46051</v>
      </c>
      <c r="AA16">
        <v>9</v>
      </c>
      <c r="AB16" s="15">
        <v>1312</v>
      </c>
      <c r="AC16" s="16">
        <v>688</v>
      </c>
      <c r="AD16" s="12">
        <v>46063</v>
      </c>
      <c r="AE16" s="9" t="s">
        <v>206</v>
      </c>
      <c r="AF16">
        <f t="shared" si="2"/>
        <v>9</v>
      </c>
      <c r="AG16" s="13" t="s">
        <v>119</v>
      </c>
      <c r="AH16" s="12" t="s">
        <v>116</v>
      </c>
      <c r="AI16" s="12">
        <v>46240</v>
      </c>
      <c r="AJ16" s="8" t="s">
        <v>184</v>
      </c>
    </row>
    <row r="17" spans="1:36" ht="60" x14ac:dyDescent="0.25">
      <c r="A17">
        <v>2026</v>
      </c>
      <c r="B17" s="12">
        <v>46204</v>
      </c>
      <c r="C17" s="12">
        <v>46234</v>
      </c>
      <c r="D17" t="s">
        <v>99</v>
      </c>
      <c r="E17">
        <v>12100</v>
      </c>
      <c r="F17" t="s">
        <v>132</v>
      </c>
      <c r="G17" t="s">
        <v>132</v>
      </c>
      <c r="H17" t="s">
        <v>132</v>
      </c>
      <c r="I17" t="s">
        <v>185</v>
      </c>
      <c r="J17" t="s">
        <v>186</v>
      </c>
      <c r="K17" t="s">
        <v>146</v>
      </c>
      <c r="L17" t="s">
        <v>146</v>
      </c>
      <c r="M17" t="s">
        <v>102</v>
      </c>
      <c r="N17" t="s">
        <v>187</v>
      </c>
      <c r="O17" t="s">
        <v>104</v>
      </c>
      <c r="P17">
        <v>0</v>
      </c>
      <c r="Q17" s="7">
        <f t="shared" ref="Q17:Q18" si="5">P17*AB17</f>
        <v>0</v>
      </c>
      <c r="R17" t="s">
        <v>115</v>
      </c>
      <c r="S17" t="s">
        <v>118</v>
      </c>
      <c r="T17" t="s">
        <v>118</v>
      </c>
      <c r="U17" t="s">
        <v>115</v>
      </c>
      <c r="V17" t="s">
        <v>147</v>
      </c>
      <c r="W17" s="3" t="s">
        <v>148</v>
      </c>
      <c r="X17" t="str">
        <f t="shared" ref="X17:X18" si="6">+N17</f>
        <v xml:space="preserve">Asistencia al Tianguis Turístico </v>
      </c>
      <c r="Y17" s="12">
        <v>46139</v>
      </c>
      <c r="Z17" s="12">
        <v>46142</v>
      </c>
      <c r="AA17">
        <v>10</v>
      </c>
      <c r="AB17" s="17">
        <f>1219+882</f>
        <v>2101</v>
      </c>
      <c r="AC17" s="18">
        <v>6899</v>
      </c>
      <c r="AD17" s="12">
        <v>46170</v>
      </c>
      <c r="AE17" s="9" t="s">
        <v>207</v>
      </c>
      <c r="AF17">
        <f t="shared" ref="AF17:AF18" si="7">+AA17</f>
        <v>10</v>
      </c>
      <c r="AG17" s="13" t="s">
        <v>119</v>
      </c>
      <c r="AH17" s="12" t="s">
        <v>116</v>
      </c>
      <c r="AI17" s="12">
        <v>46240</v>
      </c>
      <c r="AJ17" s="8" t="s">
        <v>120</v>
      </c>
    </row>
    <row r="18" spans="1:36" x14ac:dyDescent="0.25">
      <c r="A18">
        <v>2026</v>
      </c>
      <c r="B18" s="12">
        <v>46204</v>
      </c>
      <c r="C18" s="12">
        <v>46234</v>
      </c>
      <c r="D18" t="s">
        <v>208</v>
      </c>
      <c r="E18">
        <v>4137</v>
      </c>
      <c r="F18" t="s">
        <v>209</v>
      </c>
      <c r="G18" t="s">
        <v>209</v>
      </c>
      <c r="H18" t="s">
        <v>210</v>
      </c>
      <c r="I18" t="s">
        <v>211</v>
      </c>
      <c r="J18" t="s">
        <v>212</v>
      </c>
      <c r="K18" t="s">
        <v>213</v>
      </c>
      <c r="L18" t="s">
        <v>100</v>
      </c>
      <c r="M18" t="s">
        <v>102</v>
      </c>
      <c r="N18" t="s">
        <v>214</v>
      </c>
      <c r="O18" t="s">
        <v>104</v>
      </c>
      <c r="P18">
        <v>0</v>
      </c>
      <c r="Q18" s="7">
        <f t="shared" si="5"/>
        <v>0</v>
      </c>
      <c r="R18" t="s">
        <v>115</v>
      </c>
      <c r="S18" t="s">
        <v>118</v>
      </c>
      <c r="T18" t="s">
        <v>118</v>
      </c>
      <c r="U18" t="s">
        <v>115</v>
      </c>
      <c r="V18" t="s">
        <v>142</v>
      </c>
      <c r="W18" s="3" t="s">
        <v>215</v>
      </c>
      <c r="X18" t="str">
        <f t="shared" si="6"/>
        <v>Asistencia a la Asamblea Ciudades Mexicanas Patrimonio Mundial A.C.</v>
      </c>
      <c r="Y18" s="12">
        <v>46185</v>
      </c>
      <c r="Z18" s="12">
        <v>46185</v>
      </c>
      <c r="AA18">
        <v>11</v>
      </c>
      <c r="AB18" s="17">
        <f>970+1026+428.01+199.49+1779+108+64+200.33+300+40</f>
        <v>5114.83</v>
      </c>
      <c r="AC18" s="18">
        <v>85.17</v>
      </c>
      <c r="AD18" s="12">
        <v>46204</v>
      </c>
      <c r="AE18" s="23" t="s">
        <v>216</v>
      </c>
      <c r="AF18">
        <f t="shared" si="7"/>
        <v>11</v>
      </c>
      <c r="AG18" s="13" t="s">
        <v>119</v>
      </c>
      <c r="AH18" s="12" t="s">
        <v>116</v>
      </c>
      <c r="AI18" s="12">
        <v>46240</v>
      </c>
      <c r="AJ18" s="8" t="s">
        <v>120</v>
      </c>
    </row>
    <row r="19" spans="1:36" x14ac:dyDescent="0.25">
      <c r="B19" s="12"/>
      <c r="C19" s="12"/>
      <c r="Q19" s="7"/>
      <c r="Y19" s="12"/>
      <c r="Z19" s="12"/>
      <c r="AD19" s="12"/>
    </row>
    <row r="20" spans="1:36" x14ac:dyDescent="0.25">
      <c r="B20" s="12"/>
      <c r="C20" s="12"/>
      <c r="Q20" s="7"/>
      <c r="Y20" s="12"/>
      <c r="Z20" s="12"/>
      <c r="AD20" s="12"/>
    </row>
    <row r="21" spans="1:36" x14ac:dyDescent="0.25">
      <c r="B21" s="12"/>
      <c r="C21" s="12"/>
      <c r="Q21" s="7"/>
      <c r="Y21" s="12"/>
      <c r="Z21" s="12"/>
      <c r="AD21" s="12"/>
    </row>
    <row r="22" spans="1:36" x14ac:dyDescent="0.25">
      <c r="B22" s="12"/>
      <c r="C22" s="12"/>
      <c r="AD22" s="12"/>
    </row>
    <row r="23" spans="1:36" x14ac:dyDescent="0.25">
      <c r="B23" s="12"/>
      <c r="C23" s="12"/>
      <c r="AD23" s="12"/>
    </row>
    <row r="24" spans="1:36" x14ac:dyDescent="0.25">
      <c r="B24" s="12"/>
      <c r="C24" s="12"/>
      <c r="AD24" s="12"/>
    </row>
  </sheetData>
  <mergeCells count="7">
    <mergeCell ref="A6:AJ6"/>
    <mergeCell ref="A2:C2"/>
    <mergeCell ref="D2:F2"/>
    <mergeCell ref="G2:I2"/>
    <mergeCell ref="A3:C3"/>
    <mergeCell ref="D3:F3"/>
    <mergeCell ref="G3:I3"/>
  </mergeCells>
  <phoneticPr fontId="8" type="noConversion"/>
  <dataValidations count="4">
    <dataValidation type="list" allowBlank="1" showErrorMessage="1" sqref="K17 L8:L147" xr:uid="{00000000-0002-0000-0000-000001000000}">
      <formula1>Hidden_211</formula1>
    </dataValidation>
    <dataValidation type="list" allowBlank="1" showErrorMessage="1" sqref="D8:D147" xr:uid="{00000000-0002-0000-0000-000000000000}">
      <formula1>Hidden_13</formula1>
    </dataValidation>
    <dataValidation type="list" allowBlank="1" showErrorMessage="1" sqref="M8:M147" xr:uid="{00000000-0002-0000-0000-000002000000}">
      <formula1>Hidden_312</formula1>
    </dataValidation>
    <dataValidation type="list" allowBlank="1" showErrorMessage="1" sqref="O8:O147" xr:uid="{00000000-0002-0000-0000-000003000000}">
      <formula1>Hidden_414</formula1>
    </dataValidation>
  </dataValidations>
  <hyperlinks>
    <hyperlink ref="AE18" r:id="rId1" xr:uid="{EDD1CD3D-AECF-4643-93A0-4AE4D8E7480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710937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100</v>
      </c>
    </row>
    <row r="2" spans="1:1" x14ac:dyDescent="0.25">
      <c r="A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102</v>
      </c>
    </row>
    <row r="2" spans="1:1" x14ac:dyDescent="0.25">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109375" defaultRowHeight="15" x14ac:dyDescent="0.25"/>
  <sheetData>
    <row r="1" spans="1:1" x14ac:dyDescent="0.25">
      <c r="A1" t="s">
        <v>104</v>
      </c>
    </row>
    <row r="2" spans="1:1" x14ac:dyDescent="0.25">
      <c r="A2" t="s">
        <v>105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2"/>
  <sheetViews>
    <sheetView topLeftCell="A3" workbookViewId="0">
      <selection activeCell="A4" sqref="A4:D14"/>
    </sheetView>
  </sheetViews>
  <sheetFormatPr baseColWidth="10" defaultColWidth="8.7109375" defaultRowHeight="15" x14ac:dyDescent="0.25"/>
  <cols>
    <col min="1" max="1" width="3.42578125" bestFit="1" customWidth="1"/>
    <col min="2" max="2" width="22.42578125" customWidth="1"/>
    <col min="3" max="4" width="25.85546875" customWidth="1"/>
    <col min="6" max="6" width="10.140625" bestFit="1" customWidth="1"/>
  </cols>
  <sheetData>
    <row r="1" spans="1:6" hidden="1" x14ac:dyDescent="0.25">
      <c r="B1" t="s">
        <v>7</v>
      </c>
      <c r="C1" t="s">
        <v>10</v>
      </c>
      <c r="D1" t="s">
        <v>12</v>
      </c>
    </row>
    <row r="2" spans="1:6" hidden="1" x14ac:dyDescent="0.25">
      <c r="B2" t="s">
        <v>106</v>
      </c>
      <c r="C2" t="s">
        <v>107</v>
      </c>
      <c r="D2" t="s">
        <v>108</v>
      </c>
    </row>
    <row r="3" spans="1:6" ht="75" x14ac:dyDescent="0.25">
      <c r="A3" s="1" t="s">
        <v>109</v>
      </c>
      <c r="B3" s="1" t="s">
        <v>110</v>
      </c>
      <c r="C3" s="1" t="s">
        <v>111</v>
      </c>
      <c r="D3" s="1" t="s">
        <v>112</v>
      </c>
    </row>
    <row r="4" spans="1:6" x14ac:dyDescent="0.25">
      <c r="A4">
        <f>+'Reporte de Formatos'!AA8</f>
        <v>1</v>
      </c>
      <c r="B4" s="22" t="str">
        <f>IF('Reporte de Formatos'!O8="Nacional","375","376")</f>
        <v>375</v>
      </c>
      <c r="C4" t="str">
        <f>IF('Reporte de Formatos'!O8="Nacional","Viáticos en el país","Viáticos en el extranjero")</f>
        <v>Viáticos en el país</v>
      </c>
      <c r="D4" s="11">
        <f>+'Reporte de Formatos'!AB8+'Reporte de Formatos'!Q8</f>
        <v>5519.19</v>
      </c>
    </row>
    <row r="5" spans="1:6" x14ac:dyDescent="0.25">
      <c r="A5">
        <f>+'Reporte de Formatos'!AA9</f>
        <v>2</v>
      </c>
      <c r="B5" s="22" t="str">
        <f>IF('Reporte de Formatos'!O9="Nacional","375","376")</f>
        <v>376</v>
      </c>
      <c r="C5" t="str">
        <f>IF('Reporte de Formatos'!O9="Nacional","Viáticos en el país","Viáticos en el extranjero")</f>
        <v>Viáticos en el extranjero</v>
      </c>
      <c r="D5" s="11">
        <f>+'Reporte de Formatos'!AB9+'Reporte de Formatos'!Q9</f>
        <v>53057.52</v>
      </c>
    </row>
    <row r="6" spans="1:6" x14ac:dyDescent="0.25">
      <c r="A6">
        <f>+'Reporte de Formatos'!AA10</f>
        <v>3</v>
      </c>
      <c r="B6" s="22" t="str">
        <f>IF('Reporte de Formatos'!O10="Nacional","375","376")</f>
        <v>375</v>
      </c>
      <c r="C6" t="str">
        <f>IF('Reporte de Formatos'!O10="Nacional","Viáticos en el país","Viáticos en el extranjero")</f>
        <v>Viáticos en el país</v>
      </c>
      <c r="D6" s="11">
        <f>+'Reporte de Formatos'!AB10+'Reporte de Formatos'!Q10</f>
        <v>7323.8099999999995</v>
      </c>
      <c r="F6" s="10"/>
    </row>
    <row r="7" spans="1:6" x14ac:dyDescent="0.25">
      <c r="A7">
        <f>+'Reporte de Formatos'!AA11</f>
        <v>4</v>
      </c>
      <c r="B7" s="22" t="str">
        <f>IF('Reporte de Formatos'!O11="Nacional","375","376")</f>
        <v>375</v>
      </c>
      <c r="C7" t="str">
        <f>IF('Reporte de Formatos'!O11="Nacional","Viáticos en el país","Viáticos en el extranjero")</f>
        <v>Viáticos en el país</v>
      </c>
      <c r="D7" s="11">
        <f>+'Reporte de Formatos'!AB11+'Reporte de Formatos'!Q11</f>
        <v>11714.99</v>
      </c>
    </row>
    <row r="8" spans="1:6" x14ac:dyDescent="0.25">
      <c r="A8">
        <f>+'Reporte de Formatos'!AA12</f>
        <v>5</v>
      </c>
      <c r="B8" s="22" t="str">
        <f>IF('Reporte de Formatos'!O12="Nacional","375","376")</f>
        <v>375</v>
      </c>
      <c r="C8" t="str">
        <f>IF('Reporte de Formatos'!O12="Nacional","Viáticos en el país","Viáticos en el extranjero")</f>
        <v>Viáticos en el país</v>
      </c>
      <c r="D8" s="11">
        <f>+'Reporte de Formatos'!AB12+'Reporte de Formatos'!Q12</f>
        <v>6909.38</v>
      </c>
    </row>
    <row r="9" spans="1:6" x14ac:dyDescent="0.25">
      <c r="A9">
        <f>+'Reporte de Formatos'!AA13</f>
        <v>6</v>
      </c>
      <c r="B9" s="22" t="str">
        <f>IF('Reporte de Formatos'!O13="Nacional","375","376")</f>
        <v>376</v>
      </c>
      <c r="C9" t="str">
        <f>IF('Reporte de Formatos'!O13="Nacional","Viáticos en el país","Viáticos en el extranjero")</f>
        <v>Viáticos en el extranjero</v>
      </c>
      <c r="D9" s="11">
        <f>+'Reporte de Formatos'!AB13+'Reporte de Formatos'!Q13</f>
        <v>90500</v>
      </c>
    </row>
    <row r="10" spans="1:6" x14ac:dyDescent="0.25">
      <c r="A10">
        <f>+'Reporte de Formatos'!AA14</f>
        <v>7</v>
      </c>
      <c r="B10" s="22" t="str">
        <f>IF('Reporte de Formatos'!O14="Nacional","375","376")</f>
        <v>375</v>
      </c>
      <c r="C10" t="str">
        <f>IF('Reporte de Formatos'!O14="Nacional","Viáticos en el país","Viáticos en el extranjero")</f>
        <v>Viáticos en el país</v>
      </c>
      <c r="D10" s="11">
        <f>+'Reporte de Formatos'!AB14+'Reporte de Formatos'!Q14</f>
        <v>11743.05</v>
      </c>
    </row>
    <row r="11" spans="1:6" x14ac:dyDescent="0.25">
      <c r="A11">
        <f>+'Reporte de Formatos'!AA15</f>
        <v>8</v>
      </c>
      <c r="B11" s="22" t="str">
        <f>IF('Reporte de Formatos'!O15="Nacional","375","376")</f>
        <v>375</v>
      </c>
      <c r="C11" t="str">
        <f>IF('Reporte de Formatos'!O15="Nacional","Viáticos en el país","Viáticos en el extranjero")</f>
        <v>Viáticos en el país</v>
      </c>
      <c r="D11" s="11">
        <f>+'Reporte de Formatos'!AB15+'Reporte de Formatos'!Q15</f>
        <v>9390.92</v>
      </c>
    </row>
    <row r="12" spans="1:6" x14ac:dyDescent="0.25">
      <c r="A12">
        <f>+'Reporte de Formatos'!AA16</f>
        <v>9</v>
      </c>
      <c r="B12" s="22" t="str">
        <f>IF('Reporte de Formatos'!O16="Nacional","375","376")</f>
        <v>375</v>
      </c>
      <c r="C12" t="str">
        <f>IF('Reporte de Formatos'!O16="Nacional","Viáticos en el país","Viáticos en el extranjero")</f>
        <v>Viáticos en el país</v>
      </c>
      <c r="D12" s="11">
        <f>+'Reporte de Formatos'!AB16+'Reporte de Formatos'!Q16</f>
        <v>1312</v>
      </c>
    </row>
    <row r="13" spans="1:6" x14ac:dyDescent="0.25">
      <c r="A13">
        <f>+'Reporte de Formatos'!AA17</f>
        <v>10</v>
      </c>
      <c r="B13" s="22" t="str">
        <f>IF('Reporte de Formatos'!O17="Nacional","375","376")</f>
        <v>375</v>
      </c>
      <c r="C13" t="str">
        <f>IF('Reporte de Formatos'!O17="Nacional","Viáticos en el país","Viáticos en el extranjero")</f>
        <v>Viáticos en el país</v>
      </c>
      <c r="D13" s="11">
        <f>+'Reporte de Formatos'!AB17+'Reporte de Formatos'!Q17</f>
        <v>2101</v>
      </c>
    </row>
    <row r="14" spans="1:6" x14ac:dyDescent="0.25">
      <c r="A14">
        <f>+'Reporte de Formatos'!AA18</f>
        <v>11</v>
      </c>
      <c r="B14" s="22" t="str">
        <f>IF('Reporte de Formatos'!O18="Nacional","375","376")</f>
        <v>375</v>
      </c>
      <c r="C14" t="str">
        <f>IF('Reporte de Formatos'!O18="Nacional","Viáticos en el país","Viáticos en el extranjero")</f>
        <v>Viáticos en el país</v>
      </c>
      <c r="D14" s="11">
        <f>+'Reporte de Formatos'!AB18+'Reporte de Formatos'!Q18</f>
        <v>5114.83</v>
      </c>
    </row>
    <row r="15" spans="1:6" x14ac:dyDescent="0.25">
      <c r="B15" s="22"/>
      <c r="D15" s="11"/>
    </row>
    <row r="16" spans="1:6" x14ac:dyDescent="0.25">
      <c r="B16" s="22"/>
      <c r="D16" s="11"/>
    </row>
    <row r="17" spans="2:4" x14ac:dyDescent="0.25">
      <c r="B17" s="22"/>
      <c r="D17" s="11"/>
    </row>
    <row r="18" spans="2:4" x14ac:dyDescent="0.25">
      <c r="B18" s="22"/>
      <c r="D18" s="11"/>
    </row>
    <row r="19" spans="2:4" x14ac:dyDescent="0.25">
      <c r="B19" s="22"/>
    </row>
    <row r="20" spans="2:4" x14ac:dyDescent="0.25">
      <c r="B20" s="22"/>
    </row>
    <row r="21" spans="2:4" x14ac:dyDescent="0.25">
      <c r="B21" s="22"/>
    </row>
    <row r="22" spans="2:4" x14ac:dyDescent="0.25">
      <c r="B22" s="22"/>
    </row>
    <row r="23" spans="2:4" x14ac:dyDescent="0.25">
      <c r="B23" s="22"/>
    </row>
    <row r="24" spans="2:4" x14ac:dyDescent="0.25">
      <c r="B24" s="22"/>
    </row>
    <row r="25" spans="2:4" x14ac:dyDescent="0.25">
      <c r="B25" s="22"/>
    </row>
    <row r="26" spans="2:4" x14ac:dyDescent="0.25">
      <c r="B26" s="22"/>
    </row>
    <row r="27" spans="2:4" x14ac:dyDescent="0.25">
      <c r="B27" s="22"/>
    </row>
    <row r="28" spans="2:4" x14ac:dyDescent="0.25">
      <c r="B28" s="22"/>
    </row>
    <row r="29" spans="2:4" x14ac:dyDescent="0.25">
      <c r="B29" s="22"/>
    </row>
    <row r="30" spans="2:4" x14ac:dyDescent="0.25">
      <c r="B30" s="22"/>
    </row>
    <row r="31" spans="2:4" x14ac:dyDescent="0.25">
      <c r="B31" s="22"/>
    </row>
    <row r="32" spans="2:4" x14ac:dyDescent="0.25">
      <c r="B32" s="22"/>
    </row>
    <row r="33" spans="2:2" x14ac:dyDescent="0.25">
      <c r="B33" s="22"/>
    </row>
    <row r="34" spans="2:2" x14ac:dyDescent="0.25">
      <c r="B34" s="22"/>
    </row>
    <row r="35" spans="2:2" x14ac:dyDescent="0.25">
      <c r="B35" s="22"/>
    </row>
    <row r="36" spans="2:2" x14ac:dyDescent="0.25">
      <c r="B36" s="22"/>
    </row>
    <row r="37" spans="2:2" x14ac:dyDescent="0.25">
      <c r="B37" s="22"/>
    </row>
    <row r="38" spans="2:2" x14ac:dyDescent="0.25">
      <c r="B38" s="22"/>
    </row>
    <row r="39" spans="2:2" x14ac:dyDescent="0.25">
      <c r="B39" s="22"/>
    </row>
    <row r="40" spans="2:2" x14ac:dyDescent="0.25">
      <c r="B40" s="22"/>
    </row>
    <row r="41" spans="2:2" x14ac:dyDescent="0.25">
      <c r="B41" s="22"/>
    </row>
    <row r="42" spans="2:2" x14ac:dyDescent="0.25">
      <c r="B42" s="22"/>
    </row>
    <row r="43" spans="2:2" x14ac:dyDescent="0.25">
      <c r="B43" s="22"/>
    </row>
    <row r="44" spans="2:2" x14ac:dyDescent="0.25">
      <c r="B44" s="22"/>
    </row>
    <row r="45" spans="2:2" x14ac:dyDescent="0.25">
      <c r="B45" s="22"/>
    </row>
    <row r="46" spans="2:2" x14ac:dyDescent="0.25">
      <c r="B46" s="22"/>
    </row>
    <row r="47" spans="2:2" x14ac:dyDescent="0.25">
      <c r="B47" s="22"/>
    </row>
    <row r="48" spans="2:2" x14ac:dyDescent="0.25">
      <c r="B48" s="22"/>
    </row>
    <row r="49" spans="2:2" x14ac:dyDescent="0.25">
      <c r="B49" s="22"/>
    </row>
    <row r="50" spans="2:2" x14ac:dyDescent="0.25">
      <c r="B50" s="22"/>
    </row>
    <row r="51" spans="2:2" x14ac:dyDescent="0.25">
      <c r="B51" s="22"/>
    </row>
    <row r="52" spans="2:2" x14ac:dyDescent="0.25">
      <c r="B52" s="22"/>
    </row>
    <row r="53" spans="2:2" x14ac:dyDescent="0.25">
      <c r="B53" s="22"/>
    </row>
    <row r="54" spans="2:2" x14ac:dyDescent="0.25">
      <c r="B54" s="22"/>
    </row>
    <row r="55" spans="2:2" x14ac:dyDescent="0.25">
      <c r="B55" s="22"/>
    </row>
    <row r="56" spans="2:2" x14ac:dyDescent="0.25">
      <c r="B56" s="22"/>
    </row>
    <row r="57" spans="2:2" x14ac:dyDescent="0.25">
      <c r="B57" s="22"/>
    </row>
    <row r="58" spans="2:2" x14ac:dyDescent="0.25">
      <c r="B58" s="22"/>
    </row>
    <row r="59" spans="2:2" x14ac:dyDescent="0.25">
      <c r="B59" s="22"/>
    </row>
    <row r="60" spans="2:2" x14ac:dyDescent="0.25">
      <c r="B60" s="22"/>
    </row>
    <row r="61" spans="2:2" x14ac:dyDescent="0.25">
      <c r="B61" s="22"/>
    </row>
    <row r="62" spans="2:2" x14ac:dyDescent="0.25">
      <c r="B62" s="22"/>
    </row>
    <row r="63" spans="2:2" x14ac:dyDescent="0.25">
      <c r="B63" s="22"/>
    </row>
    <row r="64" spans="2:2" x14ac:dyDescent="0.25">
      <c r="B64" s="22"/>
    </row>
    <row r="65" spans="2:2" x14ac:dyDescent="0.25">
      <c r="B65" s="22"/>
    </row>
    <row r="66" spans="2:2" x14ac:dyDescent="0.25">
      <c r="B66" s="22"/>
    </row>
    <row r="67" spans="2:2" x14ac:dyDescent="0.25">
      <c r="B67" s="22"/>
    </row>
    <row r="68" spans="2:2" x14ac:dyDescent="0.25">
      <c r="B68" s="22"/>
    </row>
    <row r="69" spans="2:2" x14ac:dyDescent="0.25">
      <c r="B69" s="22"/>
    </row>
    <row r="70" spans="2:2" x14ac:dyDescent="0.25">
      <c r="B70" s="22"/>
    </row>
    <row r="71" spans="2:2" x14ac:dyDescent="0.25">
      <c r="B71" s="22"/>
    </row>
    <row r="72" spans="2:2" x14ac:dyDescent="0.25">
      <c r="B72" s="2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7"/>
  <sheetViews>
    <sheetView topLeftCell="A3" workbookViewId="0">
      <selection activeCell="A14" sqref="A4:B14"/>
    </sheetView>
  </sheetViews>
  <sheetFormatPr baseColWidth="10" defaultColWidth="8.7109375" defaultRowHeight="15" x14ac:dyDescent="0.25"/>
  <cols>
    <col min="1" max="1" width="3.42578125" bestFit="1" customWidth="1"/>
    <col min="2" max="2" width="80.28515625" style="3" customWidth="1"/>
  </cols>
  <sheetData>
    <row r="1" spans="1:2" hidden="1" x14ac:dyDescent="0.25">
      <c r="B1" s="3" t="s">
        <v>14</v>
      </c>
    </row>
    <row r="2" spans="1:2" hidden="1" x14ac:dyDescent="0.25">
      <c r="B2" s="3" t="s">
        <v>113</v>
      </c>
    </row>
    <row r="3" spans="1:2" x14ac:dyDescent="0.25">
      <c r="A3" s="1" t="s">
        <v>109</v>
      </c>
      <c r="B3" s="1" t="s">
        <v>114</v>
      </c>
    </row>
    <row r="4" spans="1:2" x14ac:dyDescent="0.25">
      <c r="A4">
        <f>+'Reporte de Formatos'!AF8</f>
        <v>1</v>
      </c>
      <c r="B4" s="6" t="s">
        <v>189</v>
      </c>
    </row>
    <row r="5" spans="1:2" x14ac:dyDescent="0.25">
      <c r="A5">
        <f>+'Reporte de Formatos'!AF9</f>
        <v>2</v>
      </c>
      <c r="B5" s="6" t="s">
        <v>191</v>
      </c>
    </row>
    <row r="6" spans="1:2" x14ac:dyDescent="0.25">
      <c r="A6">
        <f>+'Reporte de Formatos'!AF10</f>
        <v>3</v>
      </c>
      <c r="B6" s="6" t="s">
        <v>193</v>
      </c>
    </row>
    <row r="7" spans="1:2" x14ac:dyDescent="0.25">
      <c r="A7">
        <f>+'Reporte de Formatos'!AF11</f>
        <v>4</v>
      </c>
      <c r="B7" s="6" t="s">
        <v>194</v>
      </c>
    </row>
    <row r="8" spans="1:2" x14ac:dyDescent="0.25">
      <c r="A8">
        <f>+'Reporte de Formatos'!AF12</f>
        <v>5</v>
      </c>
      <c r="B8" s="6" t="s">
        <v>195</v>
      </c>
    </row>
    <row r="9" spans="1:2" x14ac:dyDescent="0.25">
      <c r="A9">
        <f>+'Reporte de Formatos'!AF13</f>
        <v>6</v>
      </c>
      <c r="B9" s="6" t="s">
        <v>196</v>
      </c>
    </row>
    <row r="10" spans="1:2" x14ac:dyDescent="0.25">
      <c r="A10">
        <f>+'Reporte de Formatos'!AF14</f>
        <v>7</v>
      </c>
      <c r="B10" s="6" t="s">
        <v>197</v>
      </c>
    </row>
    <row r="11" spans="1:2" x14ac:dyDescent="0.25">
      <c r="A11">
        <f>+'Reporte de Formatos'!AF15</f>
        <v>8</v>
      </c>
      <c r="B11" s="6" t="s">
        <v>198</v>
      </c>
    </row>
    <row r="12" spans="1:2" x14ac:dyDescent="0.25">
      <c r="A12">
        <f>+'Reporte de Formatos'!AF16</f>
        <v>9</v>
      </c>
      <c r="B12" s="6" t="s">
        <v>199</v>
      </c>
    </row>
    <row r="13" spans="1:2" x14ac:dyDescent="0.25">
      <c r="A13">
        <f>+'Reporte de Formatos'!AF17</f>
        <v>10</v>
      </c>
      <c r="B13" s="6" t="s">
        <v>200</v>
      </c>
    </row>
    <row r="14" spans="1:2" x14ac:dyDescent="0.25">
      <c r="A14">
        <f>+'Reporte de Formatos'!AF18</f>
        <v>11</v>
      </c>
      <c r="B14" s="6" t="s">
        <v>217</v>
      </c>
    </row>
    <row r="15" spans="1:2" x14ac:dyDescent="0.25">
      <c r="B15" s="6"/>
    </row>
    <row r="16" spans="1:2" x14ac:dyDescent="0.25">
      <c r="B16" s="6"/>
    </row>
    <row r="17" spans="2:2" x14ac:dyDescent="0.25">
      <c r="B17" s="6"/>
    </row>
    <row r="18" spans="2:2" x14ac:dyDescent="0.25">
      <c r="B18" s="6"/>
    </row>
    <row r="19" spans="2:2" x14ac:dyDescent="0.25">
      <c r="B19" s="6"/>
    </row>
    <row r="20" spans="2:2" x14ac:dyDescent="0.25">
      <c r="B20" s="6"/>
    </row>
    <row r="21" spans="2:2" x14ac:dyDescent="0.25">
      <c r="B21" s="6"/>
    </row>
    <row r="22" spans="2:2" x14ac:dyDescent="0.25">
      <c r="B22" s="6"/>
    </row>
    <row r="23" spans="2:2" x14ac:dyDescent="0.25">
      <c r="B23" s="6"/>
    </row>
    <row r="24" spans="2:2" x14ac:dyDescent="0.25">
      <c r="B24" s="6"/>
    </row>
    <row r="25" spans="2:2" x14ac:dyDescent="0.25">
      <c r="B25" s="6"/>
    </row>
    <row r="26" spans="2:2" x14ac:dyDescent="0.25">
      <c r="B26" s="6"/>
    </row>
    <row r="27" spans="2:2" x14ac:dyDescent="0.25">
      <c r="B2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2024-03-21T16:49:34Z</dcterms:created>
  <dcterms:modified xsi:type="dcterms:W3CDTF">2026-08-06T22:18:15Z</dcterms:modified>
</cp:coreProperties>
</file>